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975" windowHeight="98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<sst xmlns="http://schemas.openxmlformats.org/spreadsheetml/2006/main" count="35" uniqueCount="14">
  <si>
    <t>琼中黎族苗族自治县垦地融合资源开发有限责任公司招聘企业职员通过资格初审进入面试人员名单</t>
  </si>
  <si>
    <t>序号</t>
  </si>
  <si>
    <t>报考号</t>
  </si>
  <si>
    <t>报考岗位</t>
  </si>
  <si>
    <t>姓名</t>
  </si>
  <si>
    <t>性别</t>
  </si>
  <si>
    <t>0101_综合办副主任</t>
  </si>
  <si>
    <t>0102_人事主管</t>
  </si>
  <si>
    <t>0103_综合专员</t>
  </si>
  <si>
    <t>0104_会计主管</t>
  </si>
  <si>
    <t>0105_出纳主管</t>
  </si>
  <si>
    <t>0106_投资发展部副部长</t>
  </si>
  <si>
    <t>0107_土地整理部副部长</t>
  </si>
  <si>
    <t>0108_资产管理专员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</si>
</sst>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theme="1"/>
      <name val="宋体"/>
      <charset val="134"/>
      <scheme val="minor"/>
    </font>
    <font>
      <b/>
      <sz val="14"/>
      <color theme="1"/>
      <name val="宋体"/>
      <charset val="134"/>
      <scheme val="minor"/>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0" fillId="2" borderId="2"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3" applyNumberFormat="0" applyFill="0" applyAlignment="0" applyProtection="0">
      <alignment vertical="center"/>
    </xf>
    <xf numFmtId="0" fontId="9" fillId="0" borderId="3" applyNumberFormat="0" applyFill="0" applyAlignment="0" applyProtection="0">
      <alignment vertical="center"/>
    </xf>
    <xf numFmtId="0" fontId="10" fillId="0" borderId="4" applyNumberFormat="0" applyFill="0" applyAlignment="0" applyProtection="0">
      <alignment vertical="center"/>
    </xf>
    <xf numFmtId="0" fontId="10" fillId="0" borderId="0" applyNumberFormat="0" applyFill="0" applyBorder="0" applyAlignment="0" applyProtection="0">
      <alignment vertical="center"/>
    </xf>
    <xf numFmtId="0" fontId="11" fillId="3" borderId="5" applyNumberFormat="0" applyAlignment="0" applyProtection="0">
      <alignment vertical="center"/>
    </xf>
    <xf numFmtId="0" fontId="12" fillId="4" borderId="6" applyNumberFormat="0" applyAlignment="0" applyProtection="0">
      <alignment vertical="center"/>
    </xf>
    <xf numFmtId="0" fontId="13" fillId="4" borderId="5" applyNumberFormat="0" applyAlignment="0" applyProtection="0">
      <alignment vertical="center"/>
    </xf>
    <xf numFmtId="0" fontId="14" fillId="5" borderId="7" applyNumberFormat="0" applyAlignment="0" applyProtection="0">
      <alignment vertical="center"/>
    </xf>
    <xf numFmtId="0" fontId="15" fillId="0" borderId="8" applyNumberFormat="0" applyFill="0" applyAlignment="0" applyProtection="0">
      <alignment vertical="center"/>
    </xf>
    <xf numFmtId="0" fontId="16" fillId="0" borderId="9"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7">
    <xf numFmtId="0" fontId="0" fillId="0" borderId="0" xfId="0">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1"/>
  <sheetViews>
    <sheetView tabSelected="1" workbookViewId="0">
      <selection activeCell="F1" sqref="F1"/>
    </sheetView>
  </sheetViews>
  <sheetFormatPr defaultColWidth="9" defaultRowHeight="13.5" outlineLevelCol="4"/>
  <cols>
    <col min="2" max="2" width="26.375" customWidth="1"/>
    <col min="3" max="3" width="22.625" customWidth="1"/>
    <col min="4" max="4" width="9.25" customWidth="1"/>
    <col min="5" max="5" width="7.25" customWidth="1"/>
  </cols>
  <sheetData>
    <row r="1" ht="52" customHeight="1" spans="1:5">
      <c r="A1" s="1" t="s">
        <v>0</v>
      </c>
      <c r="B1" s="2"/>
      <c r="C1" s="2"/>
      <c r="D1" s="2"/>
      <c r="E1" s="2"/>
    </row>
    <row r="2" ht="31" customHeight="1" spans="1:5">
      <c r="A2" s="3" t="s">
        <v>1</v>
      </c>
      <c r="B2" s="4" t="s">
        <v>2</v>
      </c>
      <c r="C2" s="4" t="s">
        <v>3</v>
      </c>
      <c r="D2" s="4" t="s">
        <v>4</v>
      </c>
      <c r="E2" s="4" t="s">
        <v>5</v>
      </c>
    </row>
    <row r="3" ht="31" customHeight="1" spans="1:5">
      <c r="A3" s="5">
        <v>1</v>
      </c>
      <c r="B3" s="6" t="str">
        <f>"59442023111511292616519"</f>
        <v>59442023111511292616519</v>
      </c>
      <c r="C3" s="6" t="s">
        <v>6</v>
      </c>
      <c r="D3" s="6" t="str">
        <f>"陈忠杰"</f>
        <v>陈忠杰</v>
      </c>
      <c r="E3" s="6" t="str">
        <f t="shared" ref="E3:E6" si="0">"男"</f>
        <v>男</v>
      </c>
    </row>
    <row r="4" ht="31" customHeight="1" spans="1:5">
      <c r="A4" s="5">
        <v>2</v>
      </c>
      <c r="B4" s="6" t="str">
        <f>"59442023111500444315870"</f>
        <v>59442023111500444315870</v>
      </c>
      <c r="C4" s="6" t="s">
        <v>6</v>
      </c>
      <c r="D4" s="6" t="str">
        <f>"朱友平"</f>
        <v>朱友平</v>
      </c>
      <c r="E4" s="6" t="str">
        <f t="shared" si="0"/>
        <v>男</v>
      </c>
    </row>
    <row r="5" ht="31" customHeight="1" spans="1:5">
      <c r="A5" s="5">
        <v>3</v>
      </c>
      <c r="B5" s="6" t="str">
        <f>"59442023111410130113763"</f>
        <v>59442023111410130113763</v>
      </c>
      <c r="C5" s="6" t="s">
        <v>7</v>
      </c>
      <c r="D5" s="6" t="str">
        <f>"陈显林"</f>
        <v>陈显林</v>
      </c>
      <c r="E5" s="6" t="str">
        <f t="shared" si="0"/>
        <v>男</v>
      </c>
    </row>
    <row r="6" ht="31" customHeight="1" spans="1:5">
      <c r="A6" s="5">
        <v>4</v>
      </c>
      <c r="B6" s="6" t="str">
        <f>"59442023111417102115041"</f>
        <v>59442023111417102115041</v>
      </c>
      <c r="C6" s="6" t="s">
        <v>7</v>
      </c>
      <c r="D6" s="6" t="str">
        <f>"董志文"</f>
        <v>董志文</v>
      </c>
      <c r="E6" s="6" t="str">
        <f t="shared" si="0"/>
        <v>男</v>
      </c>
    </row>
    <row r="7" ht="31" customHeight="1" spans="1:5">
      <c r="A7" s="5">
        <v>5</v>
      </c>
      <c r="B7" s="6" t="str">
        <f>"59442023111710574620785"</f>
        <v>59442023111710574620785</v>
      </c>
      <c r="C7" s="6" t="s">
        <v>7</v>
      </c>
      <c r="D7" s="6" t="str">
        <f>"杨惠君"</f>
        <v>杨惠君</v>
      </c>
      <c r="E7" s="6" t="str">
        <f t="shared" ref="E7:E12" si="1">"女"</f>
        <v>女</v>
      </c>
    </row>
    <row r="8" ht="31" customHeight="1" spans="1:5">
      <c r="A8" s="5">
        <v>6</v>
      </c>
      <c r="B8" s="6" t="str">
        <f>"59442023111421122315603"</f>
        <v>59442023111421122315603</v>
      </c>
      <c r="C8" s="6" t="s">
        <v>8</v>
      </c>
      <c r="D8" s="6" t="str">
        <f>"许桂香"</f>
        <v>许桂香</v>
      </c>
      <c r="E8" s="6" t="str">
        <f t="shared" si="1"/>
        <v>女</v>
      </c>
    </row>
    <row r="9" ht="31" customHeight="1" spans="1:5">
      <c r="A9" s="5">
        <v>7</v>
      </c>
      <c r="B9" s="6" t="str">
        <f>"59442023111412234914176"</f>
        <v>59442023111412234914176</v>
      </c>
      <c r="C9" s="6" t="s">
        <v>8</v>
      </c>
      <c r="D9" s="6" t="str">
        <f>"叶帅雄"</f>
        <v>叶帅雄</v>
      </c>
      <c r="E9" s="6" t="str">
        <f>"男"</f>
        <v>男</v>
      </c>
    </row>
    <row r="10" ht="31" customHeight="1" spans="1:5">
      <c r="A10" s="5">
        <v>8</v>
      </c>
      <c r="B10" s="6" t="str">
        <f>"59442023111510071616236"</f>
        <v>59442023111510071616236</v>
      </c>
      <c r="C10" s="6" t="s">
        <v>8</v>
      </c>
      <c r="D10" s="6" t="str">
        <f>"林晓"</f>
        <v>林晓</v>
      </c>
      <c r="E10" s="6" t="str">
        <f t="shared" si="1"/>
        <v>女</v>
      </c>
    </row>
    <row r="11" ht="31" customHeight="1" spans="1:5">
      <c r="A11" s="5">
        <v>9</v>
      </c>
      <c r="B11" s="6" t="str">
        <f>"59442023111422232215771"</f>
        <v>59442023111422232215771</v>
      </c>
      <c r="C11" s="6" t="s">
        <v>8</v>
      </c>
      <c r="D11" s="6" t="str">
        <f>"陈茜"</f>
        <v>陈茜</v>
      </c>
      <c r="E11" s="6" t="str">
        <f t="shared" si="1"/>
        <v>女</v>
      </c>
    </row>
    <row r="12" ht="31" customHeight="1" spans="1:5">
      <c r="A12" s="5">
        <v>10</v>
      </c>
      <c r="B12" s="6" t="str">
        <f>"59442023111609254918420"</f>
        <v>59442023111609254918420</v>
      </c>
      <c r="C12" s="6" t="s">
        <v>8</v>
      </c>
      <c r="D12" s="6" t="str">
        <f>"李楠"</f>
        <v>李楠</v>
      </c>
      <c r="E12" s="6" t="str">
        <f t="shared" si="1"/>
        <v>女</v>
      </c>
    </row>
    <row r="13" ht="31" customHeight="1" spans="1:5">
      <c r="A13" s="5">
        <v>11</v>
      </c>
      <c r="B13" s="6" t="str">
        <f>"59442023111616262519618"</f>
        <v>59442023111616262519618</v>
      </c>
      <c r="C13" s="6" t="s">
        <v>8</v>
      </c>
      <c r="D13" s="6" t="str">
        <f>"张玮"</f>
        <v>张玮</v>
      </c>
      <c r="E13" s="6" t="str">
        <f>"男"</f>
        <v>男</v>
      </c>
    </row>
    <row r="14" ht="31" customHeight="1" spans="1:5">
      <c r="A14" s="5">
        <v>12</v>
      </c>
      <c r="B14" s="6" t="str">
        <f>"59442023111616582619708"</f>
        <v>59442023111616582619708</v>
      </c>
      <c r="C14" s="6" t="s">
        <v>8</v>
      </c>
      <c r="D14" s="6" t="str">
        <f>"李小玲"</f>
        <v>李小玲</v>
      </c>
      <c r="E14" s="6" t="str">
        <f t="shared" ref="E14:E22" si="2">"女"</f>
        <v>女</v>
      </c>
    </row>
    <row r="15" ht="31" customHeight="1" spans="1:5">
      <c r="A15" s="5">
        <v>13</v>
      </c>
      <c r="B15" s="6" t="str">
        <f>"59442023111420123215459"</f>
        <v>59442023111420123215459</v>
      </c>
      <c r="C15" s="6" t="s">
        <v>8</v>
      </c>
      <c r="D15" s="6" t="str">
        <f>"孙婉宁"</f>
        <v>孙婉宁</v>
      </c>
      <c r="E15" s="6" t="str">
        <f t="shared" si="2"/>
        <v>女</v>
      </c>
    </row>
    <row r="16" ht="31" customHeight="1" spans="1:5">
      <c r="A16" s="5">
        <v>14</v>
      </c>
      <c r="B16" s="6" t="str">
        <f>"59442023111709153620573"</f>
        <v>59442023111709153620573</v>
      </c>
      <c r="C16" s="6" t="s">
        <v>8</v>
      </c>
      <c r="D16" s="6" t="str">
        <f>"赵韦全"</f>
        <v>赵韦全</v>
      </c>
      <c r="E16" s="6" t="str">
        <f>"男"</f>
        <v>男</v>
      </c>
    </row>
    <row r="17" ht="31" customHeight="1" spans="1:5">
      <c r="A17" s="5">
        <v>15</v>
      </c>
      <c r="B17" s="6" t="str">
        <f>"59442023111415232614629"</f>
        <v>59442023111415232614629</v>
      </c>
      <c r="C17" s="6" t="s">
        <v>9</v>
      </c>
      <c r="D17" s="6" t="str">
        <f>"吴西西"</f>
        <v>吴西西</v>
      </c>
      <c r="E17" s="6" t="str">
        <f t="shared" si="2"/>
        <v>女</v>
      </c>
    </row>
    <row r="18" ht="31" customHeight="1" spans="1:5">
      <c r="A18" s="5">
        <v>16</v>
      </c>
      <c r="B18" s="6" t="str">
        <f>"59442023111411085313976"</f>
        <v>59442023111411085313976</v>
      </c>
      <c r="C18" s="6" t="s">
        <v>10</v>
      </c>
      <c r="D18" s="6" t="str">
        <f>"邢增敏"</f>
        <v>邢增敏</v>
      </c>
      <c r="E18" s="6" t="str">
        <f t="shared" si="2"/>
        <v>女</v>
      </c>
    </row>
    <row r="19" ht="31" customHeight="1" spans="1:5">
      <c r="A19" s="5">
        <v>17</v>
      </c>
      <c r="B19" s="6" t="str">
        <f>"59442023111416172014864"</f>
        <v>59442023111416172014864</v>
      </c>
      <c r="C19" s="6" t="s">
        <v>10</v>
      </c>
      <c r="D19" s="6" t="str">
        <f>"陈巧妍"</f>
        <v>陈巧妍</v>
      </c>
      <c r="E19" s="6" t="str">
        <f t="shared" si="2"/>
        <v>女</v>
      </c>
    </row>
    <row r="20" ht="31" customHeight="1" spans="1:5">
      <c r="A20" s="5">
        <v>18</v>
      </c>
      <c r="B20" s="6" t="str">
        <f>"59442023111510493816378"</f>
        <v>59442023111510493816378</v>
      </c>
      <c r="C20" s="6" t="s">
        <v>10</v>
      </c>
      <c r="D20" s="6" t="str">
        <f>"符小瑞"</f>
        <v>符小瑞</v>
      </c>
      <c r="E20" s="6" t="str">
        <f t="shared" si="2"/>
        <v>女</v>
      </c>
    </row>
    <row r="21" ht="31" customHeight="1" spans="1:5">
      <c r="A21" s="5">
        <v>19</v>
      </c>
      <c r="B21" s="6" t="str">
        <f>"59442023111613593719209"</f>
        <v>59442023111613593719209</v>
      </c>
      <c r="C21" s="6" t="s">
        <v>10</v>
      </c>
      <c r="D21" s="6" t="str">
        <f>"齐小茜"</f>
        <v>齐小茜</v>
      </c>
      <c r="E21" s="6" t="str">
        <f t="shared" si="2"/>
        <v>女</v>
      </c>
    </row>
    <row r="22" ht="31" customHeight="1" spans="1:5">
      <c r="A22" s="5">
        <v>20</v>
      </c>
      <c r="B22" s="6" t="str">
        <f>"59442023111514593116997"</f>
        <v>59442023111514593116997</v>
      </c>
      <c r="C22" s="6" t="s">
        <v>11</v>
      </c>
      <c r="D22" s="6" t="str">
        <f>"李锦秋"</f>
        <v>李锦秋</v>
      </c>
      <c r="E22" s="6" t="str">
        <f t="shared" si="2"/>
        <v>女</v>
      </c>
    </row>
    <row r="23" ht="31" customHeight="1" spans="1:5">
      <c r="A23" s="5">
        <v>21</v>
      </c>
      <c r="B23" s="6" t="str">
        <f>"59442023111518542817544"</f>
        <v>59442023111518542817544</v>
      </c>
      <c r="C23" s="6" t="s">
        <v>11</v>
      </c>
      <c r="D23" s="6" t="str">
        <f>"林炽民"</f>
        <v>林炽民</v>
      </c>
      <c r="E23" s="6" t="str">
        <f t="shared" ref="E23:E27" si="3">"男"</f>
        <v>男</v>
      </c>
    </row>
    <row r="24" ht="31" customHeight="1" spans="1:5">
      <c r="A24" s="5">
        <v>22</v>
      </c>
      <c r="B24" s="6" t="str">
        <f>"59442023111410275413826"</f>
        <v>59442023111410275413826</v>
      </c>
      <c r="C24" s="6" t="s">
        <v>12</v>
      </c>
      <c r="D24" s="6" t="str">
        <f>"王冏"</f>
        <v>王冏</v>
      </c>
      <c r="E24" s="6" t="str">
        <f t="shared" ref="E24:E31" si="4">"女"</f>
        <v>女</v>
      </c>
    </row>
    <row r="25" ht="31" customHeight="1" spans="1:5">
      <c r="A25" s="5">
        <v>23</v>
      </c>
      <c r="B25" s="6" t="str">
        <f>"59442023111616414219655"</f>
        <v>59442023111616414219655</v>
      </c>
      <c r="C25" s="6" t="s">
        <v>12</v>
      </c>
      <c r="D25" s="6" t="str">
        <f>"吴天连"</f>
        <v>吴天连</v>
      </c>
      <c r="E25" s="6" t="str">
        <f t="shared" si="3"/>
        <v>男</v>
      </c>
    </row>
    <row r="26" ht="31" customHeight="1" spans="1:5">
      <c r="A26" s="5">
        <v>24</v>
      </c>
      <c r="B26" s="6" t="str">
        <f>"59442023111410523213913"</f>
        <v>59442023111410523213913</v>
      </c>
      <c r="C26" s="6" t="s">
        <v>13</v>
      </c>
      <c r="D26" s="6" t="str">
        <f>"王镭"</f>
        <v>王镭</v>
      </c>
      <c r="E26" s="6" t="str">
        <f t="shared" si="3"/>
        <v>男</v>
      </c>
    </row>
    <row r="27" ht="31" customHeight="1" spans="1:5">
      <c r="A27" s="5">
        <v>25</v>
      </c>
      <c r="B27" s="6" t="str">
        <f>"59442023111416274114896"</f>
        <v>59442023111416274114896</v>
      </c>
      <c r="C27" s="6" t="s">
        <v>13</v>
      </c>
      <c r="D27" s="6" t="str">
        <f>"徐承智"</f>
        <v>徐承智</v>
      </c>
      <c r="E27" s="6" t="str">
        <f t="shared" si="3"/>
        <v>男</v>
      </c>
    </row>
    <row r="28" ht="31" customHeight="1" spans="1:5">
      <c r="A28" s="5">
        <v>26</v>
      </c>
      <c r="B28" s="6" t="str">
        <f>"59442023111509501516179"</f>
        <v>59442023111509501516179</v>
      </c>
      <c r="C28" s="6" t="s">
        <v>13</v>
      </c>
      <c r="D28" s="6" t="str">
        <f>"王婷"</f>
        <v>王婷</v>
      </c>
      <c r="E28" s="6" t="str">
        <f t="shared" si="4"/>
        <v>女</v>
      </c>
    </row>
    <row r="29" ht="31" customHeight="1" spans="1:5">
      <c r="A29" s="5">
        <v>27</v>
      </c>
      <c r="B29" s="6" t="str">
        <f>"59442023111415284514658"</f>
        <v>59442023111415284514658</v>
      </c>
      <c r="C29" s="6" t="s">
        <v>13</v>
      </c>
      <c r="D29" s="6" t="str">
        <f>"蔡小倩"</f>
        <v>蔡小倩</v>
      </c>
      <c r="E29" s="6" t="str">
        <f t="shared" si="4"/>
        <v>女</v>
      </c>
    </row>
    <row r="30" ht="31" customHeight="1" spans="1:5">
      <c r="A30" s="5">
        <v>28</v>
      </c>
      <c r="B30" s="6" t="str">
        <f>"59442023111415294214667"</f>
        <v>59442023111415294214667</v>
      </c>
      <c r="C30" s="6" t="s">
        <v>13</v>
      </c>
      <c r="D30" s="6" t="str">
        <f>"王雪"</f>
        <v>王雪</v>
      </c>
      <c r="E30" s="6" t="str">
        <f t="shared" si="4"/>
        <v>女</v>
      </c>
    </row>
    <row r="31" ht="31" customHeight="1" spans="1:5">
      <c r="A31" s="5">
        <v>29</v>
      </c>
      <c r="B31" s="6" t="str">
        <f>"59442023111613443819178"</f>
        <v>59442023111613443819178</v>
      </c>
      <c r="C31" s="6" t="s">
        <v>13</v>
      </c>
      <c r="D31" s="6" t="str">
        <f>"赵琳"</f>
        <v>赵琳</v>
      </c>
      <c r="E31" s="6" t="str">
        <f t="shared" si="4"/>
        <v>女</v>
      </c>
    </row>
  </sheetData>
  <mergeCells count="1">
    <mergeCell ref="A1:E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夏春梅</cp:lastModifiedBy>
  <dcterms:created xsi:type="dcterms:W3CDTF">2023-11-17T08:10:00Z</dcterms:created>
  <dcterms:modified xsi:type="dcterms:W3CDTF">2023-11-23T01:24:17Z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4CB059E231484BE6A1CD90A1284F61A0_11</vt:lpwstr>
  </property>
  <property fmtid="{D5CDD505-2E9C-101B-9397-08002B2CF9AE}" pid="3" name="KSOProductBuildVer">
    <vt:lpwstr>2052-12.1.0.15933</vt:lpwstr>
  </property>
</Properties>
</file>